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2920" windowHeight="159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<sst xmlns="http://schemas.openxmlformats.org/spreadsheetml/2006/main" count="40" uniqueCount="30">
  <si>
    <t>Salary Formula</t>
  </si>
  <si>
    <t>Class</t>
  </si>
  <si>
    <t>Ratio</t>
  </si>
  <si>
    <t>Enrollment</t>
  </si>
  <si>
    <t>Hours</t>
  </si>
  <si>
    <t>Days</t>
  </si>
  <si>
    <t>Weekly Allowed</t>
  </si>
  <si>
    <t>Infants</t>
  </si>
  <si>
    <t>Young Toddler</t>
  </si>
  <si>
    <t>Older Toddlers</t>
  </si>
  <si>
    <t>Twos</t>
  </si>
  <si>
    <t>Threes</t>
  </si>
  <si>
    <t>Fours</t>
  </si>
  <si>
    <t>Fives</t>
  </si>
  <si>
    <t>School Age</t>
  </si>
  <si>
    <t>Assistant Director</t>
  </si>
  <si>
    <t>Cook</t>
  </si>
  <si>
    <t>Billed Revenue</t>
  </si>
  <si>
    <t>Variance in Potential</t>
  </si>
  <si>
    <t>Capacity</t>
  </si>
  <si>
    <t>Misses Oppurtunity</t>
  </si>
  <si>
    <t>Rates</t>
  </si>
  <si>
    <t>Dollars</t>
  </si>
  <si>
    <t>Potential</t>
  </si>
  <si>
    <t>For current week</t>
  </si>
  <si>
    <t>Potential Work-up</t>
  </si>
  <si>
    <t>Total hours allowed</t>
  </si>
  <si>
    <t>Payroll Should Be:</t>
  </si>
  <si>
    <t>Salary</t>
  </si>
  <si>
    <t>Lifegaurd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</si>
</sst>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1" fontId="0" fillId="37" borderId="0" xfId="0" applyNumberFormat="1" applyFill="1" applyAlignment="1">
      <alignment horizontal="center"/>
    </xf>
    <xf numFmtId="0" fontId="0" fillId="38" borderId="0" xfId="0" applyFont="1" applyFill="1" applyAlignment="1">
      <alignment horizontal="center"/>
    </xf>
    <xf numFmtId="10" fontId="1" fillId="38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6" fontId="1" fillId="39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F:\June%202011%20Pan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Sheet1"/>
      <sheetName val="Payroll Worksheet"/>
    </sheetNames>
    <sheetDataSet>
      <sheetData sheetId="2">
        <row r="2">
          <cell r="D2">
            <v>9885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F10" sqref="F10"/>
    </sheetView>
  </sheetViews>
  <sheetFormatPr defaultColWidth="17.140625" defaultRowHeight="12.75"/>
  <cols>
    <col min="1" max="16384" width="17.140625" style="1" customWidth="1"/>
  </cols>
  <sheetData>
    <row r="1" spans="1:2" ht="12.75">
      <c r="A1" s="2" t="s">
        <v>0</v>
      </c>
      <c r="B1" s="2" t="s">
        <v>24</v>
      </c>
    </row>
    <row r="3" spans="1:6" s="2" customFormat="1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>
      <c r="A4" s="4" t="s">
        <v>7</v>
      </c>
      <c r="B4" s="5">
        <v>4</v>
      </c>
      <c r="C4" s="6">
        <v>11</v>
      </c>
      <c r="D4" s="4">
        <v>10</v>
      </c>
      <c r="E4" s="4">
        <v>5</v>
      </c>
      <c r="F4" s="7">
        <f>C4*D4*E4/B4</f>
        <v>137.5</v>
      </c>
    </row>
    <row r="5" spans="1:6" ht="12.75">
      <c r="A5" s="4" t="s">
        <v>8</v>
      </c>
      <c r="B5" s="5">
        <v>5</v>
      </c>
      <c r="C5" s="6">
        <v>5</v>
      </c>
      <c r="D5" s="4">
        <v>10</v>
      </c>
      <c r="E5" s="4">
        <v>5</v>
      </c>
      <c r="F5" s="7">
        <f aca="true" t="shared" si="0" ref="F5:F11">C5*D5*E5/B5</f>
        <v>50</v>
      </c>
    </row>
    <row r="6" spans="1:6" ht="12.75">
      <c r="A6" s="4" t="s">
        <v>9</v>
      </c>
      <c r="B6" s="5">
        <v>9</v>
      </c>
      <c r="C6" s="6">
        <v>0</v>
      </c>
      <c r="D6" s="4">
        <v>10</v>
      </c>
      <c r="E6" s="4">
        <v>5</v>
      </c>
      <c r="F6" s="7">
        <f t="shared" si="0"/>
        <v>0</v>
      </c>
    </row>
    <row r="7" spans="1:6" ht="12.75">
      <c r="A7" s="4" t="s">
        <v>10</v>
      </c>
      <c r="B7" s="5">
        <v>11</v>
      </c>
      <c r="C7" s="6">
        <v>14</v>
      </c>
      <c r="D7" s="4">
        <v>10</v>
      </c>
      <c r="E7" s="4">
        <v>5</v>
      </c>
      <c r="F7" s="7">
        <f t="shared" si="0"/>
        <v>63.63636363636363</v>
      </c>
    </row>
    <row r="8" spans="1:6" ht="12.75">
      <c r="A8" s="4" t="s">
        <v>11</v>
      </c>
      <c r="B8" s="5">
        <v>15</v>
      </c>
      <c r="C8" s="6">
        <v>12</v>
      </c>
      <c r="D8" s="4">
        <v>10</v>
      </c>
      <c r="E8" s="4">
        <v>5</v>
      </c>
      <c r="F8" s="7">
        <f t="shared" si="0"/>
        <v>40</v>
      </c>
    </row>
    <row r="9" spans="1:6" ht="12.75">
      <c r="A9" s="4" t="s">
        <v>12</v>
      </c>
      <c r="B9" s="5">
        <v>18</v>
      </c>
      <c r="C9" s="6">
        <v>15</v>
      </c>
      <c r="D9" s="4">
        <v>10</v>
      </c>
      <c r="E9" s="4">
        <v>5</v>
      </c>
      <c r="F9" s="7">
        <f t="shared" si="0"/>
        <v>41.666666666666664</v>
      </c>
    </row>
    <row r="10" spans="1:6" ht="12.75">
      <c r="A10" s="4" t="s">
        <v>13</v>
      </c>
      <c r="B10" s="5">
        <v>22</v>
      </c>
      <c r="C10" s="6">
        <v>0</v>
      </c>
      <c r="D10" s="4">
        <v>10</v>
      </c>
      <c r="E10" s="4">
        <v>5</v>
      </c>
      <c r="F10" s="7">
        <f t="shared" si="0"/>
        <v>0</v>
      </c>
    </row>
    <row r="11" spans="1:6" ht="12.75">
      <c r="A11" s="4" t="s">
        <v>14</v>
      </c>
      <c r="B11" s="5">
        <v>26</v>
      </c>
      <c r="C11" s="6">
        <v>19</v>
      </c>
      <c r="D11" s="4">
        <v>10</v>
      </c>
      <c r="E11" s="4">
        <v>5</v>
      </c>
      <c r="F11" s="7">
        <f t="shared" si="0"/>
        <v>36.53846153846154</v>
      </c>
    </row>
    <row r="13" spans="3:6" ht="12.75">
      <c r="C13" s="1">
        <f>SUM(C4:C12)</f>
        <v>76</v>
      </c>
      <c r="E13" s="4" t="s">
        <v>15</v>
      </c>
      <c r="F13" s="15" t="s">
        <v>28</v>
      </c>
    </row>
    <row r="14" spans="5:6" ht="12.75">
      <c r="E14" s="4" t="s">
        <v>29</v>
      </c>
      <c r="F14" s="15">
        <v>20</v>
      </c>
    </row>
    <row r="15" spans="5:6" ht="12.75">
      <c r="E15" s="4" t="s">
        <v>16</v>
      </c>
      <c r="F15" s="4">
        <v>30</v>
      </c>
    </row>
    <row r="16" ht="12.75">
      <c r="G16" s="13" t="s">
        <v>27</v>
      </c>
    </row>
    <row r="17" spans="1:7" ht="12.75">
      <c r="A17" s="2" t="s">
        <v>25</v>
      </c>
      <c r="E17" s="10" t="s">
        <v>26</v>
      </c>
      <c r="F17" s="8">
        <f>SUM(F4:F15)</f>
        <v>419.34149184149186</v>
      </c>
      <c r="G17" s="14">
        <f>SUM(Sheet2!A5/Sheet1!E31)</f>
        <v>0.6037805680241188</v>
      </c>
    </row>
    <row r="18" ht="12.75">
      <c r="F18" s="12"/>
    </row>
    <row r="19" spans="2:7" ht="12.75">
      <c r="B19" s="2" t="s">
        <v>2</v>
      </c>
      <c r="C19" s="2" t="s">
        <v>19</v>
      </c>
      <c r="D19" s="2" t="s">
        <v>3</v>
      </c>
      <c r="E19" s="2" t="s">
        <v>21</v>
      </c>
      <c r="F19" s="2" t="s">
        <v>22</v>
      </c>
      <c r="G19" s="2" t="s">
        <v>23</v>
      </c>
    </row>
    <row r="20" spans="1:7" ht="12.75">
      <c r="A20" s="4" t="s">
        <v>7</v>
      </c>
      <c r="B20" s="5">
        <v>4</v>
      </c>
      <c r="C20" s="4">
        <v>20</v>
      </c>
      <c r="D20" s="6">
        <f aca="true" t="shared" si="1" ref="D20:D27">C4</f>
        <v>11</v>
      </c>
      <c r="E20" s="4">
        <v>205</v>
      </c>
      <c r="F20" s="4">
        <f>SUM(D20*E20)</f>
        <v>2255</v>
      </c>
      <c r="G20" s="4">
        <f>C20*E20</f>
        <v>4100</v>
      </c>
    </row>
    <row r="21" spans="1:7" ht="12.75">
      <c r="A21" s="4" t="s">
        <v>8</v>
      </c>
      <c r="B21" s="5">
        <v>5</v>
      </c>
      <c r="C21" s="4">
        <v>10</v>
      </c>
      <c r="D21" s="6">
        <f t="shared" si="1"/>
        <v>5</v>
      </c>
      <c r="E21" s="4">
        <v>195</v>
      </c>
      <c r="F21" s="4">
        <f aca="true" t="shared" si="2" ref="F21:F27">SUM(D21*E21)</f>
        <v>975</v>
      </c>
      <c r="G21" s="4">
        <f aca="true" t="shared" si="3" ref="G21:G27">C21*E21</f>
        <v>1950</v>
      </c>
    </row>
    <row r="22" spans="1:7" ht="12.75">
      <c r="A22" s="4" t="s">
        <v>9</v>
      </c>
      <c r="B22" s="5">
        <v>9</v>
      </c>
      <c r="C22" s="4">
        <v>15</v>
      </c>
      <c r="D22" s="6">
        <f t="shared" si="1"/>
        <v>0</v>
      </c>
      <c r="E22" s="4">
        <v>195</v>
      </c>
      <c r="F22" s="4">
        <f t="shared" si="2"/>
        <v>0</v>
      </c>
      <c r="G22" s="4">
        <f t="shared" si="3"/>
        <v>2925</v>
      </c>
    </row>
    <row r="23" spans="1:7" ht="12.75">
      <c r="A23" s="4" t="s">
        <v>10</v>
      </c>
      <c r="B23" s="5">
        <v>11</v>
      </c>
      <c r="C23" s="4">
        <v>18</v>
      </c>
      <c r="D23" s="6">
        <f t="shared" si="1"/>
        <v>14</v>
      </c>
      <c r="E23" s="4">
        <v>175</v>
      </c>
      <c r="F23" s="4">
        <f t="shared" si="2"/>
        <v>2450</v>
      </c>
      <c r="G23" s="4">
        <f t="shared" si="3"/>
        <v>3150</v>
      </c>
    </row>
    <row r="24" spans="1:7" ht="12.75">
      <c r="A24" s="4" t="s">
        <v>11</v>
      </c>
      <c r="B24" s="5">
        <v>15</v>
      </c>
      <c r="C24" s="4">
        <v>20</v>
      </c>
      <c r="D24" s="6">
        <f t="shared" si="1"/>
        <v>12</v>
      </c>
      <c r="E24" s="4">
        <v>150</v>
      </c>
      <c r="F24" s="4">
        <f t="shared" si="2"/>
        <v>1800</v>
      </c>
      <c r="G24" s="4">
        <f t="shared" si="3"/>
        <v>3000</v>
      </c>
    </row>
    <row r="25" spans="1:7" ht="12.75">
      <c r="A25" s="4" t="s">
        <v>12</v>
      </c>
      <c r="B25" s="5">
        <v>18</v>
      </c>
      <c r="C25" s="4">
        <v>20</v>
      </c>
      <c r="D25" s="6">
        <f t="shared" si="1"/>
        <v>15</v>
      </c>
      <c r="E25" s="4">
        <v>150</v>
      </c>
      <c r="F25" s="4">
        <f t="shared" si="2"/>
        <v>2250</v>
      </c>
      <c r="G25" s="4">
        <f t="shared" si="3"/>
        <v>3000</v>
      </c>
    </row>
    <row r="26" spans="1:7" ht="12.75">
      <c r="A26" s="4" t="s">
        <v>13</v>
      </c>
      <c r="B26" s="5">
        <v>22</v>
      </c>
      <c r="C26" s="4">
        <v>20</v>
      </c>
      <c r="D26" s="6">
        <f t="shared" si="1"/>
        <v>0</v>
      </c>
      <c r="E26" s="4">
        <v>150</v>
      </c>
      <c r="F26" s="4">
        <f t="shared" si="2"/>
        <v>0</v>
      </c>
      <c r="G26" s="4">
        <f t="shared" si="3"/>
        <v>3000</v>
      </c>
    </row>
    <row r="27" spans="1:7" ht="12.75">
      <c r="A27" s="4" t="s">
        <v>14</v>
      </c>
      <c r="B27" s="5">
        <v>26</v>
      </c>
      <c r="C27" s="4">
        <v>35</v>
      </c>
      <c r="D27" s="6">
        <f t="shared" si="1"/>
        <v>19</v>
      </c>
      <c r="E27" s="4">
        <v>70</v>
      </c>
      <c r="F27" s="4">
        <f t="shared" si="2"/>
        <v>1330</v>
      </c>
      <c r="G27" s="4">
        <f t="shared" si="3"/>
        <v>2450</v>
      </c>
    </row>
    <row r="29" spans="4:7" ht="12.75">
      <c r="D29" s="1">
        <f>SUM(D20:D28)</f>
        <v>76</v>
      </c>
      <c r="F29" s="1">
        <f>SUM(F20:F28)</f>
        <v>11060</v>
      </c>
      <c r="G29" s="1">
        <f>SUM(G20:G28)</f>
        <v>23575</v>
      </c>
    </row>
    <row r="30" ht="13.5" thickBot="1"/>
    <row r="31" spans="4:5" ht="13.5" thickBot="1">
      <c r="D31" s="1" t="s">
        <v>17</v>
      </c>
      <c r="E31" s="16">
        <f>SUM('[1]Payroll Worksheet'!$D$2)</f>
        <v>9885</v>
      </c>
    </row>
    <row r="32" spans="4:5" ht="12.75">
      <c r="D32" s="1" t="s">
        <v>18</v>
      </c>
      <c r="E32" s="9">
        <f>SUM(E31-F29)</f>
        <v>-1175</v>
      </c>
    </row>
    <row r="33" spans="4:5" ht="12.75">
      <c r="D33" s="10" t="s">
        <v>20</v>
      </c>
      <c r="E33" s="11">
        <f>SUM(F29-G29)</f>
        <v>-12515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6384" width="8.8515625" style="0" customWidth="1"/>
  </cols>
  <sheetData>
    <row r="1" ht="12.75">
      <c r="A1">
        <f>SUM(Sheet1!F17*9.5)</f>
        <v>3983.7441724941727</v>
      </c>
    </row>
    <row r="2" ht="12.75">
      <c r="A2">
        <v>1298</v>
      </c>
    </row>
    <row r="3" ht="12.75">
      <c r="A3">
        <f>SUM(A1:A2)</f>
        <v>5281.744172494173</v>
      </c>
    </row>
    <row r="4" ht="12.75">
      <c r="A4">
        <f>SUM(A3*0.13)</f>
        <v>686.6267424242425</v>
      </c>
    </row>
    <row r="5" ht="12.75">
      <c r="A5">
        <f>SUM(A3:A4)</f>
        <v>5968.370914918415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Mini-Skool</dc:creator>
  <cp:keywords/>
  <dc:description/>
  <cp:lastModifiedBy>Microsoft Office User</cp:lastModifiedBy>
  <cp:lastPrinted>2011-06-13T02:35:43Z</cp:lastPrinted>
  <dcterms:created xsi:type="dcterms:W3CDTF">2011-01-19T19:50:02Z</dcterms:created>
  <dcterms:modified xsi:type="dcterms:W3CDTF">2020-10-16T16:57:51Z</dcterms:modified>
  <cp:category/>
  <cp:version/>
  <cp:contentType/>
  <cp:contentStatus/>
</cp:coreProperties>
</file>